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Y:\VDH\Environmental\Rad-Tox Program\Drinking Water Fact Sheets\AGA_Calculator\"/>
    </mc:Choice>
  </mc:AlternateContent>
  <xr:revisionPtr revIDLastSave="0" documentId="13_ncr:1_{4B1F5954-2481-4280-B261-53322C3BAA1A}" xr6:coauthVersionLast="34" xr6:coauthVersionMax="34" xr10:uidLastSave="{00000000-0000-0000-0000-000000000000}"/>
  <workbookProtection workbookAlgorithmName="SHA-512" workbookHashValue="pnXS+x3bYZl2Bzs198OW6po5ndoebGsDwoI2YWyzHfiVSbBYCiHEotbihxEWnCT/eYWYxmwyxxW1GOO03NeaaQ==" workbookSaltValue="h4VkyqwBSENWbQgRgzUQBQ==" workbookSpinCount="100000" lockStructure="1"/>
  <bookViews>
    <workbookView xWindow="0" yWindow="0" windowWidth="20490" windowHeight="6930" xr2:uid="{9B8B70E7-45F7-48AC-B69A-ECFDE7B34AD7}"/>
  </bookViews>
  <sheets>
    <sheet name="AGA Calculator" sheetId="1" r:id="rId1"/>
    <sheet name="Action" sheetId="2" state="hidden" r:id="rId2"/>
  </sheets>
  <calcPr calcId="17901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2" i="1" l="1"/>
  <c r="B13" i="1" l="1"/>
</calcChain>
</file>

<file path=xl/sharedStrings.xml><?xml version="1.0" encoding="utf-8"?>
<sst xmlns="http://schemas.openxmlformats.org/spreadsheetml/2006/main" count="61" uniqueCount="45">
  <si>
    <t>Adjusted Gross Alpha Calculator</t>
  </si>
  <si>
    <t>Instructions:</t>
  </si>
  <si>
    <t>Box 1</t>
  </si>
  <si>
    <t>Box 2</t>
  </si>
  <si>
    <t>Your gross alpha result (pCi/L)*</t>
  </si>
  <si>
    <t>Your uranium result (mg/L)**</t>
  </si>
  <si>
    <t>Box 3</t>
  </si>
  <si>
    <t>Box 4</t>
  </si>
  <si>
    <r>
      <t xml:space="preserve">- Enter your gross alpha result in </t>
    </r>
    <r>
      <rPr>
        <sz val="11"/>
        <color theme="4" tint="-0.249977111117893"/>
        <rFont val="Calibri"/>
        <family val="2"/>
        <scheme val="minor"/>
      </rPr>
      <t>Box 1</t>
    </r>
    <r>
      <rPr>
        <sz val="11"/>
        <color theme="1"/>
        <rFont val="Calibri"/>
        <family val="2"/>
        <scheme val="minor"/>
      </rPr>
      <t xml:space="preserve">. </t>
    </r>
  </si>
  <si>
    <r>
      <t xml:space="preserve">- Enter your uranium result in </t>
    </r>
    <r>
      <rPr>
        <sz val="11"/>
        <color theme="7" tint="-0.249977111117893"/>
        <rFont val="Calibri"/>
        <family val="2"/>
        <scheme val="minor"/>
      </rPr>
      <t>Box 2</t>
    </r>
    <r>
      <rPr>
        <sz val="11"/>
        <color theme="1"/>
        <rFont val="Calibri"/>
        <family val="2"/>
        <scheme val="minor"/>
      </rPr>
      <t>.</t>
    </r>
  </si>
  <si>
    <t>- Box 3 will automatically calculate.</t>
  </si>
  <si>
    <r>
      <t xml:space="preserve">- Box 4 will help interpret your result based on the measurements provided in </t>
    </r>
    <r>
      <rPr>
        <sz val="11"/>
        <color theme="4" tint="-0.249977111117893"/>
        <rFont val="Calibri"/>
        <family val="2"/>
        <scheme val="minor"/>
      </rPr>
      <t>Box 1</t>
    </r>
    <r>
      <rPr>
        <sz val="11"/>
        <color theme="1"/>
        <rFont val="Calibri"/>
        <family val="2"/>
        <scheme val="minor"/>
      </rPr>
      <t xml:space="preserve"> and </t>
    </r>
    <r>
      <rPr>
        <sz val="11"/>
        <color theme="7" tint="-0.249977111117893"/>
        <rFont val="Calibri"/>
        <family val="2"/>
        <scheme val="minor"/>
      </rPr>
      <t>Box 2</t>
    </r>
    <r>
      <rPr>
        <sz val="11"/>
        <color theme="1"/>
        <rFont val="Calibri"/>
        <family val="2"/>
        <scheme val="minor"/>
      </rPr>
      <t xml:space="preserve">. </t>
    </r>
  </si>
  <si>
    <t>* Note 1: pCi/L = picoCuries per liter</t>
  </si>
  <si>
    <t>** Note 2: mg/L  = milligrams per liter</t>
  </si>
  <si>
    <t>Recommended action</t>
  </si>
  <si>
    <t>Water results</t>
  </si>
  <si>
    <t>Uranium</t>
  </si>
  <si>
    <t>&lt;</t>
  </si>
  <si>
    <t>Combined radium 226/228</t>
  </si>
  <si>
    <t>Unit</t>
  </si>
  <si>
    <t>pCi/L</t>
  </si>
  <si>
    <t>mg/L</t>
  </si>
  <si>
    <t>Contaminant</t>
  </si>
  <si>
    <t>Maximum contamination level (MCL)</t>
  </si>
  <si>
    <t>Treatment</t>
  </si>
  <si>
    <t>If you need treatment, call a water treatment specialist or well driller specialized in water treatment for a quote on a water treatment system. Remember, it is okay to reach out to several specialists and get multipe quotes.</t>
  </si>
  <si>
    <t>Health Effects</t>
  </si>
  <si>
    <t>&lt;=</t>
  </si>
  <si>
    <t>&gt;</t>
  </si>
  <si>
    <t xml:space="preserve">For More Information </t>
  </si>
  <si>
    <t>AGA</t>
  </si>
  <si>
    <t>Calculated adjusted gross alpha (AGA) pCi/L*</t>
  </si>
  <si>
    <t>The uranium level is at or below the Vermont MCL and the AGA level is at or below gross alpha and radium MCL. No further testing is recommended. Retest again in five years.</t>
  </si>
  <si>
    <r>
      <rPr>
        <b/>
        <sz val="12"/>
        <color theme="1"/>
        <rFont val="Calibri"/>
        <family val="2"/>
      </rPr>
      <t>Order a water test kit</t>
    </r>
    <r>
      <rPr>
        <sz val="12"/>
        <color theme="1"/>
        <rFont val="Calibri"/>
        <family val="2"/>
      </rPr>
      <t>, call: 802-338-4736 or 800-660-9997 (toll-free in Vermont)</t>
    </r>
  </si>
  <si>
    <t>The uranium level is at or below the Vermont MCL. The AGA level is at or below -10 pCi/L and may need to be reevaluated. Call the Health Department Lab at 802 338 4737 for inquiry about further testing.</t>
  </si>
  <si>
    <t>The level of uranium exceeds the Vermont MCL, consider treatment of uranium. The AGA level is at or below -10 pCi/L and may need to be reevaluated. Call the Health Department Lab at 802 338 4737 for inquiry about further testing.</t>
  </si>
  <si>
    <t>0.020*</t>
  </si>
  <si>
    <t>*Uranium MCL is the Vermont MCL. Federal (EPA) MCL is 0.030 mg/L</t>
  </si>
  <si>
    <r>
      <t xml:space="preserve">Gross alpha radiation may cause health effects over time. Because gross alpha radiation loses energy rapidly and within a short distance, it does not pass through skin. It is not a hazard outside of the body. However, the radiation can be harmful if you eat, drink or breathe in something containing gross alpha radiation. Over a long period of time and at elevated levels, radium increases the risk of bone cancer and uranium increases the risk of kidney damage. There are no immediate health risks or symptoms from drinking water that contains gross alpha radiation. </t>
    </r>
    <r>
      <rPr>
        <b/>
        <sz val="11"/>
        <color theme="1"/>
        <rFont val="Calibri"/>
        <family val="2"/>
        <scheme val="minor"/>
      </rPr>
      <t xml:space="preserve">Because gross alpha radiation causes cancer, any exposure to it will increase your risk of getting cancer. </t>
    </r>
    <r>
      <rPr>
        <sz val="11"/>
        <color theme="1"/>
        <rFont val="Calibri"/>
        <family val="2"/>
        <scheme val="minor"/>
      </rPr>
      <t>If you would like to lower or eliminate your exposure, consider treating your water for gross alpha radiation, even if it is under the MCL.</t>
    </r>
  </si>
  <si>
    <t>The uranium level is at or below the Vermont MCL, but the AGA level exceeds the radium MCL. The AGA is likely caused by radium and you should consider treatment of radium (e.g. with a water softener), or verify that the AGA level is due to radium, and not other radioactive particles, by testing for radium-226/228. Retest again in five years.</t>
  </si>
  <si>
    <t>The uranium level is at or below the Vermont MCL, but the AGA level exceeds both gross alpha and radium MCL. The AGA is likely caused by radium and you should consider treatment of radium (e.g. with a water softener), or verify that the AGA level is due to radium, and not other radioactive particles, by testing for radium-226/228. Retest again in five years.</t>
  </si>
  <si>
    <t>The level of uranium exceeds the Vermont MCL, and the AGA level exceeds both gross alpha and radium MCL. The AGA is likely caused by radium and you should consider treatment of both uranium and radium (e.g. with a water softener and reverse osmosis), or verify that the AGA level is due to radium, and not other radioactive particles, by testing for radium-226/228. Retest again in five years.</t>
  </si>
  <si>
    <t>The level of uranium exceeds the Vermont MCL, and the AGA level exceeds the radium MCL. The AGA is likely caused by radium and you should consider treatment of both uranium and radium (e.g. with a water softener and reverse osmosis), or verify that the AGA level is due to radium, and not other radioactive particles, by testing for radium-226/228. Retest again in five years.</t>
  </si>
  <si>
    <t>The AGA level is at or below the gross alpha and radium MCL, but the level of uranium exceeds the Vermont MCL.  Consider treatment of uranium (e.g. with reverse osmosis). Retest again in five years.</t>
  </si>
  <si>
    <r>
      <rPr>
        <b/>
        <sz val="12"/>
        <color theme="1"/>
        <rFont val="Calibri"/>
        <family val="2"/>
      </rPr>
      <t>Health or treatment questions</t>
    </r>
    <r>
      <rPr>
        <sz val="12"/>
        <color theme="1"/>
        <rFont val="Calibri"/>
        <family val="2"/>
      </rPr>
      <t>, visit http://www.healthvermont.gov/water/radioactive-elements or call: 802-863-7220 or 800 439-8550 (toll-free in Vermont)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</si>
</sst>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1"/>
      <color theme="1"/>
      <name val="Calibri"/>
      <family val="2"/>
      <scheme val="minor"/>
    </font>
    <font>
      <b/>
      <sz val="14"/>
      <color theme="1"/>
      <name val="Calibri"/>
      <family val="2"/>
      <scheme val="minor"/>
    </font>
    <font>
      <u/>
      <sz val="11"/>
      <color theme="1"/>
      <name val="Calibri"/>
      <family val="2"/>
      <scheme val="minor"/>
    </font>
    <font>
      <sz val="11"/>
      <color theme="4" tint="-0.249977111117893"/>
      <name val="Calibri"/>
      <family val="2"/>
      <scheme val="minor"/>
    </font>
    <font>
      <sz val="11"/>
      <color theme="7" tint="-0.249977111117893"/>
      <name val="Calibri"/>
      <family val="2"/>
      <scheme val="minor"/>
    </font>
    <font>
      <sz val="10"/>
      <color theme="1"/>
      <name val="Calibri"/>
      <family val="2"/>
      <scheme val="minor"/>
    </font>
    <font>
      <sz val="12"/>
      <color theme="1"/>
      <name val="Symbol"/>
      <family val="1"/>
      <charset val="2"/>
    </font>
    <font>
      <sz val="12"/>
      <color theme="1"/>
      <name val="Calibri"/>
      <family val="2"/>
    </font>
    <font>
      <sz val="11"/>
      <color rgb="FF151515"/>
      <name val="Calibri"/>
      <family val="2"/>
      <scheme val="minor"/>
    </font>
    <font>
      <sz val="9"/>
      <color theme="1"/>
      <name val="Calibri"/>
      <family val="2"/>
      <scheme val="minor"/>
    </font>
    <font>
      <b/>
      <sz val="12"/>
      <color theme="1"/>
      <name val="Calibri"/>
      <family val="2"/>
    </font>
    <font>
      <b/>
      <sz val="14"/>
      <name val="Calibri"/>
      <family val="2"/>
    </font>
    <font>
      <b/>
      <sz val="11"/>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7" tint="0.39997558519241921"/>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72">
    <xf numFmtId="0" fontId="0" fillId="0" borderId="0" xfId="0"/>
    <xf numFmtId="0" fontId="6" fillId="0" borderId="0" xfId="0" applyFont="1" applyAlignment="1">
      <alignment horizontal="left" vertical="center" indent="2"/>
    </xf>
    <xf numFmtId="0" fontId="7" fillId="0" borderId="0" xfId="0" applyFont="1" applyAlignment="1">
      <alignment horizontal="left" vertical="center" indent="2"/>
    </xf>
    <xf numFmtId="0" fontId="0" fillId="0" borderId="0" xfId="0" applyAlignment="1">
      <alignment horizontal="right"/>
    </xf>
    <xf numFmtId="0" fontId="0" fillId="0" borderId="0" xfId="0" applyAlignment="1">
      <alignment horizontal="left"/>
    </xf>
    <xf numFmtId="0" fontId="0" fillId="0" borderId="0" xfId="0" applyAlignment="1">
      <alignment wrapText="1"/>
    </xf>
    <xf numFmtId="0" fontId="0" fillId="0" borderId="0" xfId="0" applyProtection="1"/>
    <xf numFmtId="0" fontId="0" fillId="0" borderId="0" xfId="0" applyProtection="1">
      <protection locked="0"/>
    </xf>
    <xf numFmtId="0" fontId="0" fillId="0" borderId="0" xfId="0" applyBorder="1" applyProtection="1">
      <protection locked="0"/>
    </xf>
    <xf numFmtId="2" fontId="0" fillId="2" borderId="4" xfId="0" applyNumberFormat="1" applyFill="1" applyBorder="1" applyProtection="1">
      <protection locked="0"/>
    </xf>
    <xf numFmtId="164" fontId="0" fillId="4" borderId="4" xfId="0" applyNumberFormat="1" applyFill="1" applyBorder="1" applyProtection="1">
      <protection locked="0"/>
    </xf>
    <xf numFmtId="0" fontId="0" fillId="0" borderId="0" xfId="0" applyBorder="1" applyAlignment="1" applyProtection="1">
      <alignment vertical="top" wrapText="1"/>
      <protection locked="0"/>
    </xf>
    <xf numFmtId="0" fontId="0" fillId="0" borderId="5" xfId="0" applyBorder="1" applyProtection="1"/>
    <xf numFmtId="0" fontId="0" fillId="0" borderId="0" xfId="0" applyBorder="1" applyProtection="1"/>
    <xf numFmtId="0" fontId="0" fillId="0" borderId="6" xfId="0" applyBorder="1" applyProtection="1"/>
    <xf numFmtId="0" fontId="2" fillId="0" borderId="5" xfId="0" applyFont="1" applyBorder="1" applyProtection="1"/>
    <xf numFmtId="0" fontId="0" fillId="0" borderId="2" xfId="0" applyBorder="1" applyProtection="1"/>
    <xf numFmtId="0" fontId="0" fillId="0" borderId="1" xfId="0" applyBorder="1" applyAlignment="1" applyProtection="1">
      <alignment horizontal="center"/>
    </xf>
    <xf numFmtId="2" fontId="0" fillId="3" borderId="4" xfId="0" applyNumberFormat="1" applyFill="1" applyBorder="1" applyProtection="1"/>
    <xf numFmtId="0" fontId="0" fillId="0" borderId="1" xfId="0" applyBorder="1" applyAlignment="1" applyProtection="1">
      <alignment vertical="center"/>
    </xf>
    <xf numFmtId="0" fontId="5" fillId="0" borderId="5" xfId="0" applyFont="1" applyBorder="1" applyProtection="1"/>
    <xf numFmtId="0" fontId="5" fillId="0" borderId="7" xfId="0" applyFont="1" applyBorder="1" applyProtection="1"/>
    <xf numFmtId="0" fontId="0" fillId="0" borderId="8" xfId="0" applyBorder="1" applyProtection="1"/>
    <xf numFmtId="0" fontId="0" fillId="0" borderId="9" xfId="0" applyBorder="1" applyProtection="1"/>
    <xf numFmtId="0" fontId="1" fillId="0" borderId="12" xfId="0" applyFont="1" applyBorder="1" applyProtection="1"/>
    <xf numFmtId="0" fontId="1" fillId="0" borderId="13" xfId="0" applyFont="1" applyBorder="1" applyProtection="1"/>
    <xf numFmtId="0" fontId="1" fillId="0" borderId="14" xfId="0" applyFont="1" applyBorder="1" applyProtection="1"/>
    <xf numFmtId="0" fontId="11" fillId="0" borderId="2" xfId="0" applyFont="1" applyBorder="1" applyAlignment="1" applyProtection="1">
      <alignment vertical="center"/>
    </xf>
    <xf numFmtId="0" fontId="0" fillId="0" borderId="3" xfId="0" applyBorder="1" applyProtection="1"/>
    <xf numFmtId="0" fontId="0" fillId="0" borderId="4" xfId="0" applyBorder="1" applyProtection="1"/>
    <xf numFmtId="0" fontId="0" fillId="0" borderId="11" xfId="0" applyBorder="1" applyProtection="1"/>
    <xf numFmtId="0" fontId="0" fillId="0" borderId="11" xfId="0" applyFont="1" applyBorder="1" applyAlignment="1" applyProtection="1">
      <alignment horizontal="right" vertical="center" indent="2"/>
    </xf>
    <xf numFmtId="0" fontId="0" fillId="0" borderId="10" xfId="0" applyBorder="1" applyProtection="1"/>
    <xf numFmtId="0" fontId="0" fillId="0" borderId="10" xfId="0" applyFont="1" applyBorder="1" applyAlignment="1" applyProtection="1">
      <alignment horizontal="right" vertical="center" indent="2"/>
    </xf>
    <xf numFmtId="0" fontId="7" fillId="0" borderId="7" xfId="0" applyFont="1" applyBorder="1" applyAlignment="1" applyProtection="1">
      <alignment vertical="center"/>
    </xf>
    <xf numFmtId="0" fontId="8" fillId="0" borderId="10" xfId="0" applyFont="1" applyBorder="1" applyAlignment="1" applyProtection="1">
      <alignment horizontal="right" vertical="center" indent="2"/>
    </xf>
    <xf numFmtId="0" fontId="9" fillId="0" borderId="15" xfId="0" applyFont="1" applyFill="1" applyBorder="1" applyProtection="1"/>
    <xf numFmtId="0" fontId="1" fillId="0" borderId="16" xfId="0" applyFont="1" applyBorder="1" applyAlignment="1" applyProtection="1">
      <alignment vertical="center"/>
    </xf>
    <xf numFmtId="0" fontId="0" fillId="0" borderId="17" xfId="0" applyBorder="1" applyAlignment="1" applyProtection="1">
      <alignment vertical="top" wrapText="1"/>
    </xf>
    <xf numFmtId="0" fontId="0" fillId="0" borderId="18" xfId="0" applyBorder="1" applyAlignment="1" applyProtection="1">
      <alignment vertical="top" wrapText="1"/>
    </xf>
    <xf numFmtId="0" fontId="1" fillId="0" borderId="2" xfId="0" applyFont="1" applyBorder="1" applyProtection="1"/>
    <xf numFmtId="0" fontId="0" fillId="0" borderId="3" xfId="0" applyBorder="1" applyAlignment="1" applyProtection="1">
      <alignment vertical="top" wrapText="1"/>
    </xf>
    <xf numFmtId="0" fontId="0" fillId="0" borderId="4" xfId="0" applyBorder="1" applyAlignment="1" applyProtection="1">
      <alignment vertical="top" wrapText="1"/>
    </xf>
    <xf numFmtId="0" fontId="0" fillId="0" borderId="0" xfId="0" applyAlignment="1">
      <alignment vertical="center"/>
    </xf>
    <xf numFmtId="0" fontId="7" fillId="0" borderId="16" xfId="0" applyFont="1" applyBorder="1" applyAlignment="1" applyProtection="1">
      <alignment horizontal="left" vertical="center" wrapText="1"/>
    </xf>
    <xf numFmtId="0" fontId="7" fillId="0" borderId="17" xfId="0" applyFont="1" applyBorder="1" applyAlignment="1" applyProtection="1">
      <alignment horizontal="left" vertical="center" wrapText="1"/>
    </xf>
    <xf numFmtId="0" fontId="7" fillId="0" borderId="18"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0" fillId="0" borderId="16" xfId="0"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18" xfId="0" applyBorder="1" applyAlignment="1" applyProtection="1">
      <alignment horizontal="left" vertical="center" wrapText="1"/>
    </xf>
    <xf numFmtId="0" fontId="0" fillId="0" borderId="5"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8" xfId="0" applyBorder="1" applyAlignment="1" applyProtection="1">
      <alignment horizontal="left" vertical="center" wrapText="1"/>
    </xf>
    <xf numFmtId="0" fontId="0" fillId="0" borderId="9" xfId="0" applyBorder="1" applyAlignment="1" applyProtection="1">
      <alignment horizontal="left" vertical="center" wrapText="1"/>
    </xf>
    <xf numFmtId="0" fontId="1" fillId="0" borderId="2" xfId="0" applyFont="1" applyBorder="1" applyAlignment="1" applyProtection="1">
      <alignment horizontal="center"/>
    </xf>
    <xf numFmtId="0" fontId="1" fillId="0" borderId="3" xfId="0" applyFont="1" applyBorder="1" applyAlignment="1" applyProtection="1">
      <alignment horizontal="center"/>
    </xf>
    <xf numFmtId="0" fontId="1" fillId="0" borderId="4" xfId="0" applyFont="1" applyBorder="1" applyAlignment="1" applyProtection="1">
      <alignment horizontal="center"/>
    </xf>
    <xf numFmtId="0" fontId="0" fillId="3" borderId="3" xfId="0" applyFill="1" applyBorder="1" applyAlignment="1" applyProtection="1">
      <alignment horizontal="center" vertical="center" wrapText="1"/>
    </xf>
    <xf numFmtId="0" fontId="0" fillId="3" borderId="4" xfId="0" applyFill="1" applyBorder="1" applyAlignment="1" applyProtection="1">
      <alignment horizontal="center" vertical="center" wrapText="1"/>
    </xf>
    <xf numFmtId="0" fontId="0" fillId="0" borderId="5" xfId="0" quotePrefix="1" applyBorder="1" applyAlignment="1" applyProtection="1">
      <alignment wrapText="1"/>
    </xf>
    <xf numFmtId="0" fontId="0" fillId="0" borderId="0" xfId="0" quotePrefix="1" applyBorder="1" applyAlignment="1" applyProtection="1">
      <alignment wrapText="1"/>
    </xf>
    <xf numFmtId="0" fontId="0" fillId="0" borderId="6" xfId="0" quotePrefix="1" applyBorder="1" applyAlignment="1" applyProtection="1">
      <alignment wrapText="1"/>
    </xf>
    <xf numFmtId="0" fontId="0" fillId="0" borderId="5" xfId="0" quotePrefix="1" applyBorder="1" applyProtection="1"/>
    <xf numFmtId="0" fontId="0" fillId="0" borderId="0" xfId="0" quotePrefix="1" applyBorder="1" applyProtection="1"/>
    <xf numFmtId="0" fontId="0" fillId="0" borderId="6" xfId="0" quotePrefix="1" applyBorder="1" applyProtection="1"/>
    <xf numFmtId="0" fontId="0" fillId="0" borderId="10" xfId="0" applyBorder="1" applyAlignment="1">
      <alignment horizontal="center"/>
    </xf>
    <xf numFmtId="0" fontId="0" fillId="0" borderId="10"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1B81C-5ABB-4117-AB39-1E36EF1988B8}">
  <dimension ref="A1:T19"/>
  <sheetViews>
    <sheetView showGridLines="0" tabSelected="1" zoomScaleNormal="100" workbookViewId="0">
      <selection activeCell="E12" sqref="E12:G15"/>
    </sheetView>
  </sheetViews>
  <sheetFormatPr defaultRowHeight="15" x14ac:dyDescent="0.25"/>
  <cols>
    <col min="1" max="1" width="9.140625" style="7"/>
    <col min="2" max="2" width="47.7109375" style="7" customWidth="1"/>
    <col min="3" max="3" width="11.28515625" style="7" customWidth="1"/>
    <col min="4" max="4" width="9.140625" style="7"/>
    <col min="5" max="5" width="24.5703125" style="7" bestFit="1" customWidth="1"/>
    <col min="6" max="6" width="43.85546875" style="7" customWidth="1"/>
    <col min="7" max="7" width="6.7109375" style="7" customWidth="1"/>
    <col min="8" max="16384" width="9.140625" style="7"/>
  </cols>
  <sheetData>
    <row r="1" spans="1:20" ht="19.5" thickBot="1" x14ac:dyDescent="0.35">
      <c r="A1" s="59" t="s">
        <v>0</v>
      </c>
      <c r="B1" s="60"/>
      <c r="C1" s="61"/>
      <c r="D1" s="6"/>
      <c r="E1" s="24" t="s">
        <v>22</v>
      </c>
      <c r="F1" s="25" t="s">
        <v>23</v>
      </c>
      <c r="G1" s="26" t="s">
        <v>19</v>
      </c>
      <c r="H1" s="6"/>
      <c r="I1" s="27" t="s">
        <v>29</v>
      </c>
      <c r="J1" s="28"/>
      <c r="K1" s="28"/>
      <c r="L1" s="28"/>
      <c r="M1" s="28"/>
      <c r="N1" s="28"/>
      <c r="O1" s="28"/>
      <c r="P1" s="28"/>
      <c r="Q1" s="28"/>
      <c r="R1" s="28"/>
      <c r="S1" s="29"/>
    </row>
    <row r="2" spans="1:20" ht="21" customHeight="1" x14ac:dyDescent="0.25">
      <c r="A2" s="12"/>
      <c r="B2" s="13"/>
      <c r="C2" s="14"/>
      <c r="D2" s="6"/>
      <c r="E2" s="30" t="s">
        <v>30</v>
      </c>
      <c r="F2" s="31">
        <v>15</v>
      </c>
      <c r="G2" s="30" t="s">
        <v>20</v>
      </c>
      <c r="H2" s="6"/>
      <c r="I2" s="44" t="s">
        <v>44</v>
      </c>
      <c r="J2" s="45"/>
      <c r="K2" s="45"/>
      <c r="L2" s="45"/>
      <c r="M2" s="45"/>
      <c r="N2" s="45"/>
      <c r="O2" s="45"/>
      <c r="P2" s="45"/>
      <c r="Q2" s="45"/>
      <c r="R2" s="45"/>
      <c r="S2" s="46"/>
    </row>
    <row r="3" spans="1:20" ht="21" customHeight="1" x14ac:dyDescent="0.25">
      <c r="A3" s="15" t="s">
        <v>1</v>
      </c>
      <c r="B3" s="13"/>
      <c r="C3" s="14"/>
      <c r="D3" s="6"/>
      <c r="E3" s="32" t="s">
        <v>18</v>
      </c>
      <c r="F3" s="33">
        <v>5</v>
      </c>
      <c r="G3" s="32" t="s">
        <v>20</v>
      </c>
      <c r="H3" s="6"/>
      <c r="I3" s="47"/>
      <c r="J3" s="48"/>
      <c r="K3" s="48"/>
      <c r="L3" s="48"/>
      <c r="M3" s="48"/>
      <c r="N3" s="48"/>
      <c r="O3" s="48"/>
      <c r="P3" s="48"/>
      <c r="Q3" s="48"/>
      <c r="R3" s="48"/>
      <c r="S3" s="49"/>
    </row>
    <row r="4" spans="1:20" ht="20.25" customHeight="1" thickBot="1" x14ac:dyDescent="0.3">
      <c r="A4" s="67" t="s">
        <v>8</v>
      </c>
      <c r="B4" s="68"/>
      <c r="C4" s="69"/>
      <c r="D4" s="6"/>
      <c r="E4" s="32" t="s">
        <v>16</v>
      </c>
      <c r="F4" s="35" t="s">
        <v>36</v>
      </c>
      <c r="G4" s="32" t="s">
        <v>21</v>
      </c>
      <c r="H4" s="6"/>
      <c r="I4" s="34" t="s">
        <v>33</v>
      </c>
      <c r="J4" s="22"/>
      <c r="K4" s="22"/>
      <c r="L4" s="22"/>
      <c r="M4" s="22"/>
      <c r="N4" s="22"/>
      <c r="O4" s="22"/>
      <c r="P4" s="22"/>
      <c r="Q4" s="22"/>
      <c r="R4" s="22"/>
      <c r="S4" s="23"/>
      <c r="T4" s="8"/>
    </row>
    <row r="5" spans="1:20" x14ac:dyDescent="0.25">
      <c r="A5" s="67" t="s">
        <v>9</v>
      </c>
      <c r="B5" s="68"/>
      <c r="C5" s="69"/>
      <c r="D5" s="6"/>
      <c r="E5" s="36" t="s">
        <v>37</v>
      </c>
      <c r="F5" s="6"/>
      <c r="G5" s="6"/>
      <c r="H5" s="6"/>
      <c r="I5" s="13"/>
      <c r="J5" s="13"/>
      <c r="K5" s="13"/>
      <c r="L5" s="13"/>
      <c r="M5" s="13"/>
      <c r="N5" s="13"/>
      <c r="O5" s="13"/>
      <c r="P5" s="13"/>
      <c r="Q5" s="13"/>
      <c r="R5" s="13"/>
      <c r="S5" s="13"/>
      <c r="T5" s="8"/>
    </row>
    <row r="6" spans="1:20" ht="15.75" thickBot="1" x14ac:dyDescent="0.3">
      <c r="A6" s="67" t="s">
        <v>10</v>
      </c>
      <c r="B6" s="68"/>
      <c r="C6" s="69"/>
      <c r="D6" s="6"/>
      <c r="E6" s="6"/>
      <c r="F6" s="6"/>
      <c r="G6" s="6"/>
      <c r="H6" s="6"/>
      <c r="I6" s="13"/>
      <c r="J6" s="13"/>
      <c r="K6" s="13"/>
      <c r="L6" s="13"/>
      <c r="M6" s="13"/>
      <c r="N6" s="13"/>
      <c r="O6" s="13"/>
      <c r="P6" s="13"/>
      <c r="Q6" s="13"/>
      <c r="R6" s="13"/>
      <c r="S6" s="13"/>
      <c r="T6" s="8"/>
    </row>
    <row r="7" spans="1:20" ht="21" customHeight="1" thickBot="1" x14ac:dyDescent="0.3">
      <c r="A7" s="64" t="s">
        <v>11</v>
      </c>
      <c r="B7" s="65"/>
      <c r="C7" s="66"/>
      <c r="D7" s="6"/>
      <c r="E7" s="37" t="s">
        <v>24</v>
      </c>
      <c r="F7" s="38"/>
      <c r="G7" s="39"/>
      <c r="H7" s="6"/>
      <c r="I7" s="13"/>
      <c r="J7" s="13"/>
      <c r="K7" s="13"/>
      <c r="L7" s="13"/>
      <c r="M7" s="13"/>
      <c r="N7" s="13"/>
      <c r="O7" s="13"/>
      <c r="P7" s="13"/>
      <c r="Q7" s="13"/>
      <c r="R7" s="13"/>
      <c r="S7" s="13"/>
      <c r="T7" s="8"/>
    </row>
    <row r="8" spans="1:20" ht="15.75" customHeight="1" x14ac:dyDescent="0.25">
      <c r="A8" s="64"/>
      <c r="B8" s="65"/>
      <c r="C8" s="66"/>
      <c r="D8" s="6"/>
      <c r="E8" s="50" t="s">
        <v>25</v>
      </c>
      <c r="F8" s="51"/>
      <c r="G8" s="52"/>
      <c r="H8" s="6"/>
      <c r="I8" s="6"/>
      <c r="J8" s="6"/>
      <c r="K8" s="6"/>
      <c r="L8" s="6"/>
      <c r="M8" s="6"/>
      <c r="N8" s="6"/>
      <c r="O8" s="6"/>
      <c r="P8" s="6"/>
      <c r="Q8" s="6"/>
      <c r="R8" s="6"/>
      <c r="S8" s="6"/>
    </row>
    <row r="9" spans="1:20" ht="11.25" customHeight="1" thickBot="1" x14ac:dyDescent="0.3">
      <c r="A9" s="12"/>
      <c r="B9" s="13"/>
      <c r="C9" s="14"/>
      <c r="D9" s="6"/>
      <c r="E9" s="53"/>
      <c r="F9" s="54"/>
      <c r="G9" s="55"/>
      <c r="H9" s="6"/>
      <c r="I9" s="6"/>
      <c r="J9" s="6"/>
      <c r="K9" s="6"/>
      <c r="L9" s="6"/>
      <c r="M9" s="6"/>
      <c r="N9" s="6"/>
      <c r="O9" s="6"/>
      <c r="P9" s="6"/>
      <c r="Q9" s="6"/>
      <c r="R9" s="6"/>
      <c r="S9" s="6"/>
    </row>
    <row r="10" spans="1:20" ht="27" customHeight="1" thickBot="1" x14ac:dyDescent="0.3">
      <c r="A10" s="16" t="s">
        <v>2</v>
      </c>
      <c r="B10" s="17" t="s">
        <v>4</v>
      </c>
      <c r="C10" s="9"/>
      <c r="D10" s="6"/>
      <c r="E10" s="53"/>
      <c r="F10" s="54"/>
      <c r="G10" s="55"/>
      <c r="H10" s="6"/>
      <c r="I10" s="6"/>
      <c r="J10" s="6"/>
      <c r="K10" s="6"/>
      <c r="L10" s="6"/>
      <c r="M10" s="6"/>
      <c r="N10" s="6"/>
      <c r="O10" s="6"/>
      <c r="P10" s="6"/>
      <c r="Q10" s="6"/>
      <c r="R10" s="6"/>
      <c r="S10" s="6"/>
    </row>
    <row r="11" spans="1:20" ht="27" customHeight="1" thickBot="1" x14ac:dyDescent="0.35">
      <c r="A11" s="16" t="s">
        <v>3</v>
      </c>
      <c r="B11" s="17" t="s">
        <v>5</v>
      </c>
      <c r="C11" s="10"/>
      <c r="D11" s="6"/>
      <c r="E11" s="40" t="s">
        <v>26</v>
      </c>
      <c r="F11" s="41"/>
      <c r="G11" s="42"/>
      <c r="H11" s="6"/>
      <c r="I11" s="6"/>
      <c r="J11" s="6"/>
      <c r="K11" s="6"/>
      <c r="L11" s="6"/>
      <c r="M11" s="6"/>
      <c r="N11" s="6"/>
      <c r="O11" s="6"/>
      <c r="P11" s="6"/>
      <c r="Q11" s="6"/>
      <c r="R11" s="6"/>
      <c r="S11" s="6"/>
    </row>
    <row r="12" spans="1:20" ht="27" customHeight="1" thickBot="1" x14ac:dyDescent="0.3">
      <c r="A12" s="16" t="s">
        <v>6</v>
      </c>
      <c r="B12" s="17" t="s">
        <v>31</v>
      </c>
      <c r="C12" s="18" t="str">
        <f>IF(OR(C10="",C11=""),"",IF(C10="&lt; 1.50","&lt;1.50",IF(C10="&lt;1.50","&lt;1.50",IF(C10="&lt;1.5","&lt;1.50",IF(C11="&lt;0.001",C10,IF(C11="&lt; 0.001",C10,C10-(0.67*1000*C11)))))))</f>
        <v/>
      </c>
      <c r="D12" s="6"/>
      <c r="E12" s="50" t="s">
        <v>38</v>
      </c>
      <c r="F12" s="51"/>
      <c r="G12" s="52"/>
      <c r="H12" s="6"/>
      <c r="I12" s="6"/>
      <c r="J12" s="6"/>
      <c r="K12" s="6"/>
      <c r="L12" s="6"/>
      <c r="M12" s="6"/>
      <c r="N12" s="6"/>
      <c r="O12" s="6"/>
      <c r="P12" s="6"/>
      <c r="Q12" s="6"/>
      <c r="R12" s="6"/>
      <c r="S12" s="6"/>
    </row>
    <row r="13" spans="1:20" ht="112.5" customHeight="1" thickBot="1" x14ac:dyDescent="0.3">
      <c r="A13" s="19" t="s">
        <v>7</v>
      </c>
      <c r="B13" s="62" t="str">
        <f>IF(OR(C10="",C11="",C12=""),"",IF(AND(C12="&lt;1.50",C11&lt;=0.02),Action!E4,IF(AND(C12="&lt;1.50",C11&gt;0.02),Action!E5,IF(AND(C12&gt;-10,C12&lt;=5,C11&lt;=0.02),Action!E4,IF(AND(C12&gt;-10,C12&lt;=5,C11&gt;0.02),Action!E5,IF(AND(C12&gt;5,C12&lt;=15,C11&lt;=0.02),Action!E6,IF(AND(C12&gt;5,C12&lt;=15,C11&gt;0.02),Action!E7,IF(AND(C12&gt;15,C11&lt;=0.02),Action!E8,IF(AND(C12&gt;15,C11&gt;0.02),Action!E9,IF(AND(C12&lt;=-10,C11&gt;0.02),Action!E11,IF(AND(C12&lt;=-10,C11&lt;=0.02),Action!E10,"")))))))))))</f>
        <v/>
      </c>
      <c r="C13" s="63"/>
      <c r="D13" s="6"/>
      <c r="E13" s="53"/>
      <c r="F13" s="54"/>
      <c r="G13" s="55"/>
      <c r="H13" s="6"/>
      <c r="I13" s="6"/>
      <c r="J13" s="6"/>
      <c r="K13" s="6"/>
      <c r="L13" s="6"/>
      <c r="M13" s="6"/>
      <c r="N13" s="6"/>
      <c r="O13" s="6"/>
      <c r="P13" s="6"/>
      <c r="Q13" s="6"/>
      <c r="R13" s="6"/>
      <c r="S13" s="6"/>
    </row>
    <row r="14" spans="1:20" x14ac:dyDescent="0.25">
      <c r="A14" s="20" t="s">
        <v>12</v>
      </c>
      <c r="B14" s="13"/>
      <c r="C14" s="14"/>
      <c r="D14" s="6"/>
      <c r="E14" s="53"/>
      <c r="F14" s="54"/>
      <c r="G14" s="55"/>
      <c r="H14" s="6"/>
      <c r="I14" s="6"/>
      <c r="J14" s="6"/>
      <c r="K14" s="6"/>
      <c r="L14" s="6"/>
      <c r="M14" s="6"/>
      <c r="N14" s="6"/>
      <c r="O14" s="6"/>
      <c r="P14" s="6"/>
      <c r="Q14" s="6"/>
      <c r="R14" s="6"/>
      <c r="S14" s="6"/>
    </row>
    <row r="15" spans="1:20" ht="15.75" thickBot="1" x14ac:dyDescent="0.3">
      <c r="A15" s="21" t="s">
        <v>13</v>
      </c>
      <c r="B15" s="22"/>
      <c r="C15" s="23"/>
      <c r="D15" s="6"/>
      <c r="E15" s="56"/>
      <c r="F15" s="57"/>
      <c r="G15" s="58"/>
      <c r="H15" s="6"/>
      <c r="I15" s="6"/>
      <c r="J15" s="6"/>
      <c r="K15" s="6"/>
      <c r="L15" s="6"/>
      <c r="M15" s="6"/>
      <c r="N15" s="6"/>
      <c r="O15" s="6"/>
      <c r="P15" s="6"/>
      <c r="Q15" s="6"/>
      <c r="R15" s="6"/>
      <c r="S15" s="6"/>
    </row>
    <row r="16" spans="1:20" ht="21.75" customHeight="1" x14ac:dyDescent="0.25">
      <c r="E16" s="11"/>
      <c r="F16" s="11"/>
      <c r="G16" s="11"/>
    </row>
    <row r="17" spans="5:7" x14ac:dyDescent="0.25">
      <c r="E17" s="11"/>
      <c r="F17" s="11"/>
      <c r="G17" s="11"/>
    </row>
    <row r="18" spans="5:7" x14ac:dyDescent="0.25">
      <c r="E18" s="11"/>
      <c r="F18" s="11"/>
      <c r="G18" s="11"/>
    </row>
    <row r="19" spans="5:7" x14ac:dyDescent="0.25">
      <c r="E19" s="8"/>
      <c r="F19" s="8"/>
      <c r="G19" s="8"/>
    </row>
  </sheetData>
  <sheetProtection algorithmName="SHA-512" hashValue="4K8BMN1M6j0te/58hJOLLWp67xzRC2opxTtCNkHRo1Ct4pL/zEuc9g0UtvvuV2REAHwYSiFNuOy4gFDNjsq5bw==" saltValue="888Kkvw8eCUp7muLUGc1TA==" spinCount="100000" sheet="1" objects="1" scenarios="1"/>
  <mergeCells count="9">
    <mergeCell ref="I2:S3"/>
    <mergeCell ref="E8:G10"/>
    <mergeCell ref="E12:G15"/>
    <mergeCell ref="A1:C1"/>
    <mergeCell ref="B13:C13"/>
    <mergeCell ref="A7:C8"/>
    <mergeCell ref="A6:C6"/>
    <mergeCell ref="A5:C5"/>
    <mergeCell ref="A4:C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38105-EF7B-4DFA-9121-2F802AFC317D}">
  <dimension ref="A2:J14"/>
  <sheetViews>
    <sheetView workbookViewId="0">
      <selection activeCell="E14" sqref="E14"/>
    </sheetView>
  </sheetViews>
  <sheetFormatPr defaultRowHeight="15" x14ac:dyDescent="0.25"/>
  <cols>
    <col min="1" max="1" width="12.85546875" bestFit="1" customWidth="1"/>
    <col min="5" max="12" width="80.28515625" customWidth="1"/>
  </cols>
  <sheetData>
    <row r="2" spans="1:10" x14ac:dyDescent="0.25">
      <c r="A2" s="70" t="s">
        <v>15</v>
      </c>
      <c r="B2" s="70"/>
      <c r="C2" s="70"/>
      <c r="D2" s="70"/>
      <c r="E2" s="71" t="s">
        <v>14</v>
      </c>
    </row>
    <row r="3" spans="1:10" ht="15.75" x14ac:dyDescent="0.25">
      <c r="A3" s="70" t="s">
        <v>30</v>
      </c>
      <c r="B3" s="70"/>
      <c r="C3" s="70" t="s">
        <v>16</v>
      </c>
      <c r="D3" s="70"/>
      <c r="E3" s="71"/>
      <c r="J3" s="1"/>
    </row>
    <row r="4" spans="1:10" ht="45" x14ac:dyDescent="0.25">
      <c r="A4" s="3" t="s">
        <v>27</v>
      </c>
      <c r="B4" s="4">
        <v>5</v>
      </c>
      <c r="C4" s="3" t="s">
        <v>27</v>
      </c>
      <c r="D4" s="4">
        <v>0.02</v>
      </c>
      <c r="E4" s="5" t="s">
        <v>32</v>
      </c>
      <c r="J4" s="2"/>
    </row>
    <row r="5" spans="1:10" ht="45" x14ac:dyDescent="0.25">
      <c r="A5" s="3" t="s">
        <v>27</v>
      </c>
      <c r="B5" s="4">
        <v>5</v>
      </c>
      <c r="C5" s="3" t="s">
        <v>28</v>
      </c>
      <c r="D5" s="4">
        <v>0.02</v>
      </c>
      <c r="E5" s="5" t="s">
        <v>43</v>
      </c>
      <c r="J5" s="1"/>
    </row>
    <row r="6" spans="1:10" ht="62.25" customHeight="1" x14ac:dyDescent="0.25">
      <c r="A6" s="3" t="s">
        <v>28</v>
      </c>
      <c r="B6" s="4">
        <v>5</v>
      </c>
      <c r="C6" s="3" t="s">
        <v>27</v>
      </c>
      <c r="D6" s="4">
        <v>0.02</v>
      </c>
      <c r="E6" s="5" t="s">
        <v>39</v>
      </c>
    </row>
    <row r="7" spans="1:10" ht="75" x14ac:dyDescent="0.25">
      <c r="A7" s="3" t="s">
        <v>28</v>
      </c>
      <c r="B7" s="4">
        <v>5</v>
      </c>
      <c r="C7" s="3" t="s">
        <v>28</v>
      </c>
      <c r="D7" s="4">
        <v>0.02</v>
      </c>
      <c r="E7" s="5" t="s">
        <v>42</v>
      </c>
    </row>
    <row r="8" spans="1:10" ht="75" x14ac:dyDescent="0.25">
      <c r="A8" s="3" t="s">
        <v>28</v>
      </c>
      <c r="B8" s="4">
        <v>15</v>
      </c>
      <c r="C8" s="3" t="s">
        <v>27</v>
      </c>
      <c r="D8" s="4">
        <v>0.02</v>
      </c>
      <c r="E8" s="5" t="s">
        <v>40</v>
      </c>
    </row>
    <row r="9" spans="1:10" ht="75" x14ac:dyDescent="0.25">
      <c r="A9" s="3" t="s">
        <v>28</v>
      </c>
      <c r="B9" s="4">
        <v>15</v>
      </c>
      <c r="C9" s="3" t="s">
        <v>28</v>
      </c>
      <c r="D9" s="4">
        <v>0.02</v>
      </c>
      <c r="E9" s="5" t="s">
        <v>41</v>
      </c>
      <c r="J9" s="1"/>
    </row>
    <row r="10" spans="1:10" ht="45" x14ac:dyDescent="0.25">
      <c r="A10" s="3" t="s">
        <v>17</v>
      </c>
      <c r="B10" s="4">
        <v>-10</v>
      </c>
      <c r="C10" s="3" t="s">
        <v>27</v>
      </c>
      <c r="D10" s="4">
        <v>0.02</v>
      </c>
      <c r="E10" s="5" t="s">
        <v>34</v>
      </c>
    </row>
    <row r="11" spans="1:10" ht="45" x14ac:dyDescent="0.25">
      <c r="A11" s="3" t="s">
        <v>17</v>
      </c>
      <c r="B11" s="4">
        <v>-10</v>
      </c>
      <c r="C11" s="3" t="s">
        <v>28</v>
      </c>
      <c r="D11" s="4">
        <v>0.02</v>
      </c>
      <c r="E11" s="5" t="s">
        <v>35</v>
      </c>
    </row>
    <row r="14" spans="1:10" x14ac:dyDescent="0.25">
      <c r="E14" s="43"/>
    </row>
  </sheetData>
  <mergeCells count="4">
    <mergeCell ref="A2:D2"/>
    <mergeCell ref="A3:B3"/>
    <mergeCell ref="C3:D3"/>
    <mergeCell ref="E2: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AGA Calculator</vt:lpstr>
      <vt:lpstr>Action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Eisenhauer, Jessica</dc:creator>
  <cp:lastModifiedBy>Larsen, Sille</cp:lastModifiedBy>
  <dcterms:created xsi:type="dcterms:W3CDTF">2017-11-22T14:44:46Z</dcterms:created>
  <dcterms:modified xsi:type="dcterms:W3CDTF">2018-07-26T12:48:58Z</dcterms:modified>
</cp:coreProperties>
</file>