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vermontgov-my.sharepoint.com/personal/kelly_duggan_vermont_gov/Documents/drinking water/"/>
    </mc:Choice>
  </mc:AlternateContent>
  <xr:revisionPtr revIDLastSave="15" documentId="8_{31CAABE5-8923-4332-85BE-F5B41F175432}" xr6:coauthVersionLast="47" xr6:coauthVersionMax="47" xr10:uidLastSave="{C95B4D94-007B-44F4-A826-C82F4E0240F2}"/>
  <bookViews>
    <workbookView xWindow="1890" yWindow="270" windowWidth="26475" windowHeight="14400" xr2:uid="{00000000-000D-0000-FFFF-FFFF00000000}"/>
  </bookViews>
  <sheets>
    <sheet name="Sheet1" sheetId="1" r:id="rId1"/>
    <sheet name="Action"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2" l="1"/>
  <c r="F26" i="2"/>
  <c r="F25" i="2"/>
  <c r="F33" i="2" l="1"/>
  <c r="F34" i="2"/>
  <c r="F32" i="2"/>
  <c r="F11" i="1" l="1"/>
  <c r="F4" i="2"/>
  <c r="F17" i="2"/>
  <c r="F5" i="2"/>
  <c r="F6" i="2"/>
  <c r="F7" i="2"/>
  <c r="F8" i="2"/>
  <c r="F9" i="2"/>
  <c r="F10" i="2"/>
  <c r="F11" i="2"/>
  <c r="F12" i="2"/>
  <c r="F13" i="2"/>
  <c r="F14" i="2"/>
  <c r="F16" i="2"/>
  <c r="F17" i="1" l="1"/>
  <c r="E15" i="2" l="1"/>
  <c r="E18" i="2"/>
  <c r="E19" i="2"/>
  <c r="F19" i="2" s="1"/>
  <c r="C20" i="1"/>
  <c r="F15" i="2" l="1"/>
  <c r="F18" i="2"/>
</calcChain>
</file>

<file path=xl/sharedStrings.xml><?xml version="1.0" encoding="utf-8"?>
<sst xmlns="http://schemas.openxmlformats.org/spreadsheetml/2006/main" count="114" uniqueCount="70">
  <si>
    <t>Radon Contribution Calculator*</t>
  </si>
  <si>
    <t xml:space="preserve">Box 5
</t>
  </si>
  <si>
    <t>Box 6</t>
  </si>
  <si>
    <t xml:space="preserve">Box 1 </t>
  </si>
  <si>
    <t>Box 2</t>
  </si>
  <si>
    <t>Box 3</t>
  </si>
  <si>
    <t>Box 4</t>
  </si>
  <si>
    <t>Recommended Action</t>
  </si>
  <si>
    <t>Blank</t>
  </si>
  <si>
    <t>&lt; 4,000</t>
  </si>
  <si>
    <t>&gt;4,000</t>
  </si>
  <si>
    <t>&lt;20,000</t>
  </si>
  <si>
    <t>&gt;20,000</t>
  </si>
  <si>
    <t>&lt;2.0</t>
  </si>
  <si>
    <t>&gt;2.0</t>
  </si>
  <si>
    <t>&lt;4.0</t>
  </si>
  <si>
    <t>&gt;4.0</t>
  </si>
  <si>
    <t>IF Condition1 THEN</t>
  </si>
  <si>
    <t>Value_if_True1</t>
  </si>
  <si>
    <t>THEN</t>
  </si>
  <si>
    <t>Value_if_True2</t>
  </si>
  <si>
    <t>ELSE</t>
  </si>
  <si>
    <t>Value_if_False2</t>
  </si>
  <si>
    <t>END IF</t>
  </si>
  <si>
    <t xml:space="preserve">Lower Bound </t>
  </si>
  <si>
    <t>Upper Bound</t>
  </si>
  <si>
    <t>Lower Bound</t>
  </si>
  <si>
    <t>else</t>
  </si>
  <si>
    <t>Water Result (F8)</t>
  </si>
  <si>
    <t>Air Result (F5)</t>
  </si>
  <si>
    <t>(Sheet1!F20-Sheet1!$F$11)/Sheet1!$F$17&gt;=0.1</t>
  </si>
  <si>
    <t>(AC-WC)/AC&gt;= 0.1</t>
  </si>
  <si>
    <t>Action Message</t>
  </si>
  <si>
    <t>(Sheet1!$F$11-Sheet1!$F$17)/Sheet1!$F$17&gt;=0.1</t>
  </si>
  <si>
    <t>(WC-AC)/AC&gt;= 0.1</t>
  </si>
  <si>
    <t>Air Contribution (WC, cell F17)</t>
  </si>
  <si>
    <t>Water Contribution (WC, cell F11)</t>
  </si>
  <si>
    <t>Excel Language Statement</t>
  </si>
  <si>
    <t>Plain Language Statement</t>
  </si>
  <si>
    <t>ABS(Sheet1!$F$11-Sheet1!$F$17)/Sheet1!$F$17&lt;0.1</t>
  </si>
  <si>
    <t>Absolute value of(WC-AC)/AC&lt;1</t>
  </si>
  <si>
    <t>Character Count</t>
  </si>
  <si>
    <t>For 2 scenarios (rows 18 and 19 above) where homeowner needs to mitigate, and decide which kind of mitigation to pursue</t>
  </si>
  <si>
    <t>For scenario (row 15 above) where homeowner needs to mitigate, and decide which kind of mitigation to pursue</t>
  </si>
  <si>
    <t>Treat for radon in water.  Test for radon in air again in 5 years.</t>
  </si>
  <si>
    <t>Consider treating for radon in water. Radon in air contributes more to overall cancer risk than radon in water. Test for radon in air before treating for radon in water to determine the most effective way to reduce your cancer risk. To get a free long-term radon in air test kit call the Vermont Department of Health at 1-800-439-8550.</t>
  </si>
  <si>
    <t>*Note 1: This calculator only provides an estimate to help discuss the most effective method for reducing exposure to radon in your home.  These numbers are not exact.  You should consult a radon mitigator for technical assistance.</t>
  </si>
  <si>
    <t>Your radon in air concentration (pCi/L)**</t>
  </si>
  <si>
    <t>Your radon in water concentration (pCi/L)**</t>
  </si>
  <si>
    <t>Contribution of radon in water to radon in air (pCi/L)**</t>
  </si>
  <si>
    <t>Outdoor radon concentration, national average (pCi/L)**</t>
  </si>
  <si>
    <t>Contribution of soil gas to radon in air (pCi/L)**</t>
  </si>
  <si>
    <t>Reducing radon in air levels below 2.0 pCi/L** can be difficult. Test for radon in air again in 5 years.</t>
  </si>
  <si>
    <t xml:space="preserve">Reducing radon in air levels below 2.0 pCi/L** can be difficult. Consider treating for radon in water to reduce your cancer risk. </t>
  </si>
  <si>
    <t>The amount of radon entering your home through the foundation is estimated to exceed the amount of radon entering your home from water use. Consider treating for radon in air.  To further reduce your cancer risk, consider treating for radon in water.</t>
  </si>
  <si>
    <t>The amount of radon entering your home through the foundation is estimated to be roughly equal to the amount of radon entering your home from water use.  Consider for treating radon in air and/or radon in water to reduce your cancer risk.</t>
  </si>
  <si>
    <t>The amount of radon entering your home through the foundation is estimated to exceed the amount of radon entering your home from water use. Treat for radon in air.  To further reduce your cancer risk, treat for radon in water.</t>
  </si>
  <si>
    <t>The amount of radon entering your home through the foundation is estimated to be less than the amount of radon entering your home from water use.   Treat for radon in water and re-test radon in air.  To get a free long-term radon in air test kit call, the Vermont Department of Health at 1-800-439-8550.</t>
  </si>
  <si>
    <t>The amount of radon entering your home through the foundation is estimated to be roughly equal to the amount of radon entering your home from water use.  Treat for radon in air and/or radon in water to reduce your cancer risk.</t>
  </si>
  <si>
    <t>The amount of radon entering your home through the foundation is estimated to be less than the amount of radon entering you home from water use.   Consider treating for radon in water.  To further reduce your cancer risk, consider treating for radon in air.</t>
  </si>
  <si>
    <t>Consider treating for radon in air. At 2.0 pCi/L** in air, the risk of getting lung cancer from radon is 4 per 1000 among non-smokers and higher among smokers (32 per 1000). If you have a private well, consider testing for radon in water. Water may add a significant amount of radon to the air in a home. To get a radon in water test kit, call the Vermont Department of Health Laboratory at 1-800-660-9997.</t>
  </si>
  <si>
    <t xml:space="preserve">Treat for radon in air. At 4.0 pCi/L** in air, the risk of getting lung cancer from radon is 7 per 1000 among non-smokers and higher among smokers (62 per 1000). If you have a private well, consider testing for radon in water.  Water may add a significant amount of radon to the air in a home.  To get a radon in water test kit, call the Vermont Department of Health Laboratory at 1-800-660-9997.  </t>
  </si>
  <si>
    <t>Consider treating for radon in air. At 2.0 pCi/L** in air, the risk of getting lung cancer from radon is 4 per 1000 among non-smokers and higher among smokers (32 per 1000).</t>
  </si>
  <si>
    <t>Treat for radon in air. At 4.0 pCi/L** in air, the risk of getting lung cancer from radon is 7 per 1000 among non-smokers and higher among smokers (62 per 1000).</t>
  </si>
  <si>
    <t xml:space="preserve">Treat for radon in air. At 4.0 pCi/L** in air, the risk of getting lung cancer from radon is 7 per 1000 among non-smokers and higher among smokers (62 per 1000). Consider treating radon in water to further reduce you cancer risk.  </t>
  </si>
  <si>
    <t>**Note 2: pCi/L = picocuries per liter</t>
  </si>
  <si>
    <t>The result value or values you provided could not be used to provide a recommended action. Please call 1-800-439-8550.</t>
  </si>
  <si>
    <r>
      <rPr>
        <b/>
        <u/>
        <sz val="11"/>
        <color theme="1"/>
        <rFont val="Calibri"/>
        <family val="2"/>
        <scheme val="minor"/>
      </rPr>
      <t>Instructions:</t>
    </r>
    <r>
      <rPr>
        <sz val="11"/>
        <color theme="1"/>
        <rFont val="Calibri"/>
        <family val="2"/>
        <scheme val="minor"/>
      </rPr>
      <t xml:space="preserve">
- Enter your radon in air concentration in </t>
    </r>
    <r>
      <rPr>
        <b/>
        <sz val="11"/>
        <color theme="5" tint="0.39997558519241921"/>
        <rFont val="Calibri"/>
        <family val="2"/>
        <scheme val="minor"/>
      </rPr>
      <t>Box 1</t>
    </r>
    <r>
      <rPr>
        <sz val="11"/>
        <color theme="1"/>
        <rFont val="Calibri"/>
        <family val="2"/>
        <scheme val="minor"/>
      </rPr>
      <t>. If you do not have a radon in air concentration leave this box blank.</t>
    </r>
    <r>
      <rPr>
        <b/>
        <sz val="11"/>
        <color theme="1"/>
        <rFont val="Calibri"/>
        <family val="2"/>
        <scheme val="minor"/>
      </rPr>
      <t xml:space="preserve">
- </t>
    </r>
    <r>
      <rPr>
        <sz val="11"/>
        <color theme="1"/>
        <rFont val="Calibri"/>
        <family val="2"/>
        <scheme val="minor"/>
      </rPr>
      <t xml:space="preserve">Enter your  radon in water concentration in </t>
    </r>
    <r>
      <rPr>
        <b/>
        <sz val="11"/>
        <color theme="4" tint="0.39997558519241921"/>
        <rFont val="Calibri"/>
        <family val="2"/>
        <scheme val="minor"/>
      </rPr>
      <t>Box 2</t>
    </r>
    <r>
      <rPr>
        <sz val="11"/>
        <color theme="1"/>
        <rFont val="Calibri"/>
        <family val="2"/>
        <scheme val="minor"/>
      </rPr>
      <t>. If you do not have a radon in water concentration leave this box blank.</t>
    </r>
    <r>
      <rPr>
        <b/>
        <sz val="11"/>
        <color theme="1"/>
        <rFont val="Calibri"/>
        <family val="2"/>
        <scheme val="minor"/>
      </rPr>
      <t xml:space="preserve">
- Box 3, Box 4, and Box 5</t>
    </r>
    <r>
      <rPr>
        <sz val="11"/>
        <color theme="1"/>
        <rFont val="Calibri"/>
        <family val="2"/>
        <scheme val="minor"/>
      </rPr>
      <t xml:space="preserve"> will automatically calculate.
- </t>
    </r>
    <r>
      <rPr>
        <b/>
        <sz val="11"/>
        <color theme="1"/>
        <rFont val="Calibri"/>
        <family val="2"/>
        <scheme val="minor"/>
      </rPr>
      <t>Box 6</t>
    </r>
    <r>
      <rPr>
        <sz val="11"/>
        <color theme="1"/>
        <rFont val="Calibri"/>
        <family val="2"/>
        <scheme val="minor"/>
      </rPr>
      <t xml:space="preserve"> helps interpret your results based on the measurements provided in </t>
    </r>
    <r>
      <rPr>
        <b/>
        <sz val="11"/>
        <color theme="5" tint="0.39997558519241921"/>
        <rFont val="Calibri"/>
        <family val="2"/>
        <scheme val="minor"/>
      </rPr>
      <t>Box 1</t>
    </r>
    <r>
      <rPr>
        <sz val="11"/>
        <color theme="1"/>
        <rFont val="Calibri"/>
        <family val="2"/>
        <scheme val="minor"/>
      </rPr>
      <t xml:space="preserve"> and </t>
    </r>
    <r>
      <rPr>
        <b/>
        <sz val="11"/>
        <color theme="4" tint="0.39997558519241921"/>
        <rFont val="Calibri"/>
        <family val="2"/>
        <scheme val="minor"/>
      </rPr>
      <t>Box 2</t>
    </r>
    <r>
      <rPr>
        <sz val="11"/>
        <color theme="1"/>
        <rFont val="Calibri"/>
        <family val="2"/>
        <scheme val="minor"/>
      </rPr>
      <t>.</t>
    </r>
  </si>
  <si>
    <t>No treatment needed. Test for radon in air. Order a long-term radon in air test kit at HealthVermont.gov/Radon or call 1-800-660-9997.</t>
  </si>
  <si>
    <t>Treat for radon in water. Test for radon in air. Order a long-term radon in air test kit at HealthVermont.gov/Radon or call 1-800-660-9997.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</si>
</sst>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b/>
      <sz val="11"/>
      <color theme="1"/>
      <name val="Calibri"/>
      <family val="2"/>
      <scheme val="minor"/>
    </font>
    <font>
      <b/>
      <sz val="20"/>
      <color theme="1"/>
      <name val="Calibri"/>
      <family val="2"/>
      <scheme val="minor"/>
    </font>
    <font>
      <b/>
      <sz val="11"/>
      <color theme="5" tint="0.39997558519241921"/>
      <name val="Calibri"/>
      <family val="2"/>
      <scheme val="minor"/>
    </font>
    <font>
      <b/>
      <sz val="11"/>
      <color theme="4" tint="0.39997558519241921"/>
      <name val="Calibri"/>
      <family val="2"/>
      <scheme val="minor"/>
    </font>
    <font>
      <b/>
      <u/>
      <sz val="11"/>
      <color theme="1"/>
      <name val="Calibri"/>
      <family val="2"/>
      <scheme val="minor"/>
    </font>
    <font>
      <sz val="10"/>
      <color theme="1"/>
      <name val="Arial Unicode MS"/>
      <family val="2"/>
    </font>
  </fonts>
  <fills count="5">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theme="4" tint="0.59999389629810485"/>
        <bgColor indexed="64"/>
      </patternFill>
    </fill>
  </fills>
  <borders count="2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7">
    <xf numFmtId="0" fontId="0" fillId="0" borderId="0" xfId="0"/>
    <xf numFmtId="0" fontId="1" fillId="0" borderId="12" xfId="0" applyFont="1" applyBorder="1" applyAlignment="1">
      <alignment horizontal="center" vertical="center" wrapText="1"/>
    </xf>
    <xf numFmtId="0" fontId="0" fillId="0" borderId="13" xfId="0" applyBorder="1"/>
    <xf numFmtId="0" fontId="0" fillId="0" borderId="14" xfId="0" applyBorder="1"/>
    <xf numFmtId="0" fontId="0" fillId="0" borderId="16" xfId="0" applyBorder="1"/>
    <xf numFmtId="0" fontId="0" fillId="0" borderId="15" xfId="0" applyBorder="1"/>
    <xf numFmtId="0" fontId="0" fillId="0" borderId="17" xfId="0" applyBorder="1"/>
    <xf numFmtId="0" fontId="6" fillId="0" borderId="0" xfId="0" applyFont="1" applyAlignment="1">
      <alignment horizontal="left" vertical="center" indent="3"/>
    </xf>
    <xf numFmtId="0" fontId="6" fillId="0" borderId="0" xfId="0" applyFont="1"/>
    <xf numFmtId="0" fontId="0" fillId="0" borderId="19" xfId="0" applyBorder="1"/>
    <xf numFmtId="0" fontId="0" fillId="0" borderId="20" xfId="0" applyBorder="1"/>
    <xf numFmtId="0" fontId="0" fillId="0" borderId="18" xfId="0" applyBorder="1" applyAlignment="1">
      <alignment horizontal="center"/>
    </xf>
    <xf numFmtId="0" fontId="0" fillId="0" borderId="18" xfId="0" applyBorder="1"/>
    <xf numFmtId="0" fontId="0" fillId="0" borderId="19" xfId="0" applyBorder="1" applyAlignment="1">
      <alignment horizontal="center"/>
    </xf>
    <xf numFmtId="0" fontId="0" fillId="0" borderId="20" xfId="0" applyBorder="1" applyAlignment="1">
      <alignment horizontal="center"/>
    </xf>
    <xf numFmtId="0" fontId="1" fillId="0" borderId="13" xfId="0" applyFont="1" applyBorder="1"/>
    <xf numFmtId="0" fontId="0" fillId="0" borderId="18" xfId="0" applyBorder="1" applyAlignment="1">
      <alignment wrapText="1"/>
    </xf>
    <xf numFmtId="0" fontId="0" fillId="0" borderId="16" xfId="0" applyBorder="1" applyAlignment="1">
      <alignment horizontal="left" vertical="center" wrapText="1"/>
    </xf>
    <xf numFmtId="0" fontId="0" fillId="0" borderId="0" xfId="0" applyAlignment="1">
      <alignment wrapText="1"/>
    </xf>
    <xf numFmtId="164" fontId="0" fillId="3" borderId="2" xfId="0" applyNumberFormat="1" applyFill="1" applyBorder="1" applyAlignment="1">
      <alignment horizontal="center" vertical="center" wrapText="1"/>
    </xf>
    <xf numFmtId="164" fontId="0" fillId="3" borderId="4" xfId="0" applyNumberFormat="1" applyFill="1" applyBorder="1" applyAlignment="1">
      <alignment horizontal="center" vertical="center" wrapText="1"/>
    </xf>
    <xf numFmtId="164" fontId="0" fillId="3" borderId="5" xfId="0" applyNumberFormat="1" applyFill="1" applyBorder="1" applyAlignment="1">
      <alignment horizontal="center" vertical="center" wrapText="1"/>
    </xf>
    <xf numFmtId="164" fontId="0" fillId="3" borderId="6" xfId="0" applyNumberFormat="1" applyFill="1" applyBorder="1" applyAlignment="1">
      <alignment horizontal="center" vertical="center" wrapText="1"/>
    </xf>
    <xf numFmtId="164" fontId="0" fillId="3" borderId="7" xfId="0" applyNumberFormat="1" applyFill="1" applyBorder="1" applyAlignment="1">
      <alignment horizontal="center" vertical="center" wrapText="1"/>
    </xf>
    <xf numFmtId="164" fontId="0" fillId="3" borderId="8" xfId="0" applyNumberFormat="1" applyFill="1"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wrapText="1"/>
    </xf>
    <xf numFmtId="0" fontId="1" fillId="0" borderId="5" xfId="0" applyFont="1" applyBorder="1" applyAlignment="1">
      <alignment horizontal="center" wrapText="1"/>
    </xf>
    <xf numFmtId="0" fontId="1" fillId="0" borderId="7" xfId="0" applyFont="1" applyBorder="1" applyAlignment="1">
      <alignment horizontal="center" wrapText="1"/>
    </xf>
    <xf numFmtId="0" fontId="0" fillId="4" borderId="3" xfId="0" applyFill="1" applyBorder="1" applyAlignment="1" applyProtection="1">
      <alignment horizontal="center" vertical="center" wrapText="1"/>
      <protection locked="0"/>
    </xf>
    <xf numFmtId="0" fontId="0" fillId="4" borderId="4" xfId="0" applyFill="1" applyBorder="1" applyAlignment="1" applyProtection="1">
      <alignment horizontal="center" vertical="center" wrapText="1"/>
      <protection locked="0"/>
    </xf>
    <xf numFmtId="0" fontId="0" fillId="4" borderId="0" xfId="0" applyFill="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0" fontId="0" fillId="4" borderId="8" xfId="0" applyFill="1" applyBorder="1" applyAlignment="1" applyProtection="1">
      <alignment horizontal="center" vertical="center" wrapText="1"/>
      <protection locked="0"/>
    </xf>
    <xf numFmtId="164" fontId="0" fillId="3" borderId="3" xfId="0" applyNumberFormat="1" applyFill="1" applyBorder="1" applyAlignment="1">
      <alignment horizontal="center" vertical="center" wrapText="1"/>
    </xf>
    <xf numFmtId="164" fontId="0" fillId="3" borderId="0" xfId="0" applyNumberFormat="1" applyFill="1" applyAlignment="1">
      <alignment horizontal="center" vertical="center" wrapText="1"/>
    </xf>
    <xf numFmtId="164" fontId="0" fillId="3" borderId="1" xfId="0" applyNumberFormat="1"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3" borderId="0" xfId="0" applyFill="1" applyAlignment="1">
      <alignment horizontal="center" vertical="center" wrapText="1"/>
    </xf>
    <xf numFmtId="0" fontId="0" fillId="3" borderId="6" xfId="0" applyFill="1" applyBorder="1" applyAlignment="1">
      <alignment horizontal="center" vertical="center" wrapText="1"/>
    </xf>
    <xf numFmtId="0" fontId="0" fillId="3" borderId="1" xfId="0" applyFill="1" applyBorder="1" applyAlignment="1">
      <alignment horizontal="center" vertical="center" wrapText="1"/>
    </xf>
    <xf numFmtId="0" fontId="0" fillId="3" borderId="8" xfId="0"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0" fillId="2" borderId="3"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0" borderId="13" xfId="0" applyBorder="1" applyAlignment="1">
      <alignment horizontal="center"/>
    </xf>
    <xf numFmtId="0" fontId="0" fillId="0" borderId="14" xfId="0" applyBorder="1" applyAlignment="1">
      <alignment horizontal="center"/>
    </xf>
    <xf numFmtId="0" fontId="0" fillId="0" borderId="13" xfId="0" applyBorder="1" applyAlignment="1">
      <alignment horizontal="left" vertical="center" wrapText="1"/>
    </xf>
    <xf numFmtId="0" fontId="0" fillId="0" borderId="19" xfId="0"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22"/>
  <sheetViews>
    <sheetView showGridLines="0" showRowColHeaders="0" tabSelected="1" zoomScaleNormal="100" workbookViewId="0">
      <selection activeCell="F8" sqref="F8:G10"/>
    </sheetView>
  </sheetViews>
  <sheetFormatPr defaultRowHeight="15" x14ac:dyDescent="0.25"/>
  <cols>
    <col min="1" max="1" width="3.42578125" customWidth="1"/>
    <col min="2" max="2" width="12" customWidth="1"/>
    <col min="5" max="5" width="36.5703125" customWidth="1"/>
    <col min="7" max="7" width="13.28515625" customWidth="1"/>
  </cols>
  <sheetData>
    <row r="1" spans="2:7" ht="15.75" thickBot="1" x14ac:dyDescent="0.3"/>
    <row r="2" spans="2:7" x14ac:dyDescent="0.25">
      <c r="B2" s="61" t="s">
        <v>0</v>
      </c>
      <c r="C2" s="62"/>
      <c r="D2" s="62"/>
      <c r="E2" s="62"/>
      <c r="F2" s="62"/>
      <c r="G2" s="63"/>
    </row>
    <row r="3" spans="2:7" ht="15.75" thickBot="1" x14ac:dyDescent="0.3">
      <c r="B3" s="64"/>
      <c r="C3" s="65"/>
      <c r="D3" s="65"/>
      <c r="E3" s="65"/>
      <c r="F3" s="65"/>
      <c r="G3" s="66"/>
    </row>
    <row r="4" spans="2:7" ht="110.25" customHeight="1" thickBot="1" x14ac:dyDescent="0.3">
      <c r="B4" s="25" t="s">
        <v>67</v>
      </c>
      <c r="C4" s="26"/>
      <c r="D4" s="26"/>
      <c r="E4" s="26"/>
      <c r="F4" s="26"/>
      <c r="G4" s="27"/>
    </row>
    <row r="5" spans="2:7" ht="9.75" customHeight="1" x14ac:dyDescent="0.25">
      <c r="B5" s="40" t="s">
        <v>3</v>
      </c>
      <c r="C5" s="28" t="s">
        <v>47</v>
      </c>
      <c r="D5" s="29"/>
      <c r="E5" s="30"/>
      <c r="F5" s="67"/>
      <c r="G5" s="68"/>
    </row>
    <row r="6" spans="2:7" ht="9.75" customHeight="1" x14ac:dyDescent="0.25">
      <c r="B6" s="31"/>
      <c r="C6" s="31"/>
      <c r="D6" s="32"/>
      <c r="E6" s="33"/>
      <c r="F6" s="69"/>
      <c r="G6" s="70"/>
    </row>
    <row r="7" spans="2:7" ht="9.75" customHeight="1" thickBot="1" x14ac:dyDescent="0.3">
      <c r="B7" s="34"/>
      <c r="C7" s="34"/>
      <c r="D7" s="35"/>
      <c r="E7" s="36"/>
      <c r="F7" s="71"/>
      <c r="G7" s="72"/>
    </row>
    <row r="8" spans="2:7" ht="9.75" customHeight="1" x14ac:dyDescent="0.25">
      <c r="B8" s="40" t="s">
        <v>4</v>
      </c>
      <c r="C8" s="28" t="s">
        <v>48</v>
      </c>
      <c r="D8" s="29"/>
      <c r="E8" s="30"/>
      <c r="F8" s="46"/>
      <c r="G8" s="47"/>
    </row>
    <row r="9" spans="2:7" ht="9.75" customHeight="1" x14ac:dyDescent="0.25">
      <c r="B9" s="41"/>
      <c r="C9" s="31"/>
      <c r="D9" s="32"/>
      <c r="E9" s="33"/>
      <c r="F9" s="48"/>
      <c r="G9" s="49"/>
    </row>
    <row r="10" spans="2:7" ht="9.75" customHeight="1" thickBot="1" x14ac:dyDescent="0.3">
      <c r="B10" s="42"/>
      <c r="C10" s="34"/>
      <c r="D10" s="35"/>
      <c r="E10" s="36"/>
      <c r="F10" s="50"/>
      <c r="G10" s="51"/>
    </row>
    <row r="11" spans="2:7" ht="9.75" customHeight="1" x14ac:dyDescent="0.25">
      <c r="B11" s="40" t="s">
        <v>5</v>
      </c>
      <c r="C11" s="28" t="s">
        <v>49</v>
      </c>
      <c r="D11" s="29"/>
      <c r="E11" s="30"/>
      <c r="F11" s="52" t="str">
        <f>IF(F8="","", F8/10000)</f>
        <v/>
      </c>
      <c r="G11" s="20"/>
    </row>
    <row r="12" spans="2:7" ht="9.75" customHeight="1" x14ac:dyDescent="0.25">
      <c r="B12" s="41"/>
      <c r="C12" s="31"/>
      <c r="D12" s="32"/>
      <c r="E12" s="33"/>
      <c r="F12" s="53"/>
      <c r="G12" s="22"/>
    </row>
    <row r="13" spans="2:7" ht="9.75" customHeight="1" thickBot="1" x14ac:dyDescent="0.3">
      <c r="B13" s="42"/>
      <c r="C13" s="34"/>
      <c r="D13" s="35"/>
      <c r="E13" s="36"/>
      <c r="F13" s="54"/>
      <c r="G13" s="24"/>
    </row>
    <row r="14" spans="2:7" ht="9.75" customHeight="1" x14ac:dyDescent="0.25">
      <c r="B14" s="40" t="s">
        <v>6</v>
      </c>
      <c r="C14" s="28" t="s">
        <v>50</v>
      </c>
      <c r="D14" s="29"/>
      <c r="E14" s="30"/>
      <c r="F14" s="55">
        <v>0.4</v>
      </c>
      <c r="G14" s="56"/>
    </row>
    <row r="15" spans="2:7" ht="9.75" customHeight="1" x14ac:dyDescent="0.25">
      <c r="B15" s="41"/>
      <c r="C15" s="31"/>
      <c r="D15" s="32"/>
      <c r="E15" s="33"/>
      <c r="F15" s="57"/>
      <c r="G15" s="58"/>
    </row>
    <row r="16" spans="2:7" ht="9.75" customHeight="1" thickBot="1" x14ac:dyDescent="0.3">
      <c r="B16" s="42"/>
      <c r="C16" s="34"/>
      <c r="D16" s="35"/>
      <c r="E16" s="36"/>
      <c r="F16" s="59"/>
      <c r="G16" s="60"/>
    </row>
    <row r="17" spans="2:8" ht="10.5" customHeight="1" x14ac:dyDescent="0.25">
      <c r="B17" s="43" t="s">
        <v>1</v>
      </c>
      <c r="C17" s="28" t="s">
        <v>51</v>
      </c>
      <c r="D17" s="29"/>
      <c r="E17" s="30"/>
      <c r="F17" s="19" t="str">
        <f>IF(OR($F$5="",$F$8=""),"",IF((F5-F11-F14)&lt;=0,"Estimated to be equal to or less than zero",(F5-F11-F14)))</f>
        <v/>
      </c>
      <c r="G17" s="20"/>
    </row>
    <row r="18" spans="2:8" ht="10.5" customHeight="1" x14ac:dyDescent="0.25">
      <c r="B18" s="44"/>
      <c r="C18" s="31"/>
      <c r="D18" s="32"/>
      <c r="E18" s="33"/>
      <c r="F18" s="21"/>
      <c r="G18" s="22"/>
    </row>
    <row r="19" spans="2:8" ht="14.25" customHeight="1" thickBot="1" x14ac:dyDescent="0.3">
      <c r="B19" s="45"/>
      <c r="C19" s="34"/>
      <c r="D19" s="35"/>
      <c r="E19" s="36"/>
      <c r="F19" s="23"/>
      <c r="G19" s="24"/>
    </row>
    <row r="20" spans="2:8" ht="93" customHeight="1" thickBot="1" x14ac:dyDescent="0.3">
      <c r="B20" s="1" t="s">
        <v>2</v>
      </c>
      <c r="C20" s="37" t="str">
        <f>IF(AND($F$8="",$F$5=""),"", IF(AND($F$8&lt;4000,$F$5=""), Action!$E$5,IF(AND($F$8&gt;=4000,$F$8&lt;20000,$F$5=""), Action!$E$6,IF(AND($F$8&gt;=20000,$F$5=""), Action!$E$7,IF(AND($F$8="",$F$5&lt;2), Action!$E$8,IF(AND($F$8="",$F$5&gt;=2,$F$5&lt;4), Action!$E$9, IF(AND($F$8="",$F$5&gt;=4), Action!$E$10, IF(AND($F$8&lt;4000,$F$5&lt;2), Action!$E$11, IF(AND($F$8&lt;4000,$F$5&gt;=2,$F$5&lt;4), Action!$E$12, IF(AND($F$8&lt;4000,$F$5&gt;=4), Action!$E$13, IF(AND($F$8&gt;=4000,$F$8&lt;20000,$F$5&lt;2), Action!$E$14, IF(AND($F$8&gt;=4000,$F$8&lt;20000,$F$5&gt;=2,$F$5&lt;4), Action!$E$15,  IF(AND($F$8&gt;=4000,$F$8&lt;20000,$F$5&gt;=4), Action!$E$16, IF(AND($F$8&gt;=20000,$F$5&lt;2), Action!$E$17,  IF(AND($F$8&gt;=20000,$F$5&gt;=2,$F$5&lt;4), Action!$E$18,   IF(AND($F$8&gt;=20000,$F$5&gt;=4), Action!$E$19, Action!$E$20))))))))))))))))</f>
        <v/>
      </c>
      <c r="D20" s="38"/>
      <c r="E20" s="38"/>
      <c r="F20" s="38"/>
      <c r="G20" s="39"/>
      <c r="H20" s="2"/>
    </row>
    <row r="21" spans="2:8" ht="49.5" customHeight="1" thickBot="1" x14ac:dyDescent="0.3">
      <c r="B21" s="25" t="s">
        <v>46</v>
      </c>
      <c r="C21" s="26"/>
      <c r="D21" s="26"/>
      <c r="E21" s="26"/>
      <c r="F21" s="26"/>
      <c r="G21" s="27"/>
    </row>
    <row r="22" spans="2:8" ht="19.5" customHeight="1" thickBot="1" x14ac:dyDescent="0.3">
      <c r="B22" s="25" t="s">
        <v>65</v>
      </c>
      <c r="C22" s="26"/>
      <c r="D22" s="26"/>
      <c r="E22" s="26"/>
      <c r="F22" s="26"/>
      <c r="G22" s="27"/>
    </row>
  </sheetData>
  <sheetProtection sheet="1" objects="1" scenarios="1" selectLockedCells="1"/>
  <mergeCells count="20">
    <mergeCell ref="F8:G10"/>
    <mergeCell ref="F11:G13"/>
    <mergeCell ref="F14:G16"/>
    <mergeCell ref="B5:B7"/>
    <mergeCell ref="B2:G3"/>
    <mergeCell ref="B4:G4"/>
    <mergeCell ref="C5:E7"/>
    <mergeCell ref="B8:B10"/>
    <mergeCell ref="C8:E10"/>
    <mergeCell ref="F5:G7"/>
    <mergeCell ref="F17:G19"/>
    <mergeCell ref="B22:G22"/>
    <mergeCell ref="B21:G21"/>
    <mergeCell ref="C11:E13"/>
    <mergeCell ref="C14:E16"/>
    <mergeCell ref="C17:E19"/>
    <mergeCell ref="C20:G20"/>
    <mergeCell ref="B11:B13"/>
    <mergeCell ref="B14:B16"/>
    <mergeCell ref="B17:B19"/>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44"/>
  <sheetViews>
    <sheetView zoomScale="70" zoomScaleNormal="70" workbookViewId="0">
      <selection activeCell="L29" sqref="L29"/>
    </sheetView>
  </sheetViews>
  <sheetFormatPr defaultRowHeight="15" x14ac:dyDescent="0.25"/>
  <cols>
    <col min="1" max="1" width="13" style="2" customWidth="1"/>
    <col min="2" max="2" width="18.28515625" style="3" customWidth="1"/>
    <col min="3" max="3" width="14.42578125" style="2" customWidth="1"/>
    <col min="4" max="4" width="13.85546875" style="3" bestFit="1" customWidth="1"/>
    <col min="5" max="5" width="161.5703125" style="18" customWidth="1"/>
    <col min="6" max="6" width="14.28515625" customWidth="1"/>
  </cols>
  <sheetData>
    <row r="2" spans="1:6" x14ac:dyDescent="0.25">
      <c r="A2" s="73" t="s">
        <v>28</v>
      </c>
      <c r="B2" s="74"/>
      <c r="C2" s="73" t="s">
        <v>29</v>
      </c>
      <c r="D2" s="74"/>
      <c r="E2" s="75" t="s">
        <v>7</v>
      </c>
    </row>
    <row r="3" spans="1:6" s="12" customFormat="1" x14ac:dyDescent="0.25">
      <c r="A3" s="11" t="s">
        <v>24</v>
      </c>
      <c r="B3" s="11" t="s">
        <v>25</v>
      </c>
      <c r="C3" s="11" t="s">
        <v>26</v>
      </c>
      <c r="D3" s="11" t="s">
        <v>25</v>
      </c>
      <c r="E3" s="76"/>
      <c r="F3" s="12" t="s">
        <v>41</v>
      </c>
    </row>
    <row r="4" spans="1:6" x14ac:dyDescent="0.25">
      <c r="A4" s="13" t="s">
        <v>8</v>
      </c>
      <c r="B4" s="14"/>
      <c r="C4" s="13" t="s">
        <v>8</v>
      </c>
      <c r="D4" s="14"/>
      <c r="E4" s="17"/>
      <c r="F4">
        <f t="shared" ref="F4:F15" si="0">LEN(E4)</f>
        <v>0</v>
      </c>
    </row>
    <row r="5" spans="1:6" x14ac:dyDescent="0.25">
      <c r="A5" s="9" t="s">
        <v>9</v>
      </c>
      <c r="B5" s="10"/>
      <c r="C5" s="9" t="s">
        <v>8</v>
      </c>
      <c r="D5" s="10"/>
      <c r="E5" s="16" t="s">
        <v>68</v>
      </c>
      <c r="F5">
        <f t="shared" si="0"/>
        <v>134</v>
      </c>
    </row>
    <row r="6" spans="1:6" ht="30" x14ac:dyDescent="0.25">
      <c r="A6" s="5" t="s">
        <v>10</v>
      </c>
      <c r="B6" s="6" t="s">
        <v>11</v>
      </c>
      <c r="C6" s="5" t="s">
        <v>8</v>
      </c>
      <c r="D6" s="6"/>
      <c r="E6" s="16" t="s">
        <v>45</v>
      </c>
      <c r="F6">
        <f t="shared" si="0"/>
        <v>335</v>
      </c>
    </row>
    <row r="7" spans="1:6" x14ac:dyDescent="0.25">
      <c r="A7" s="5" t="s">
        <v>12</v>
      </c>
      <c r="B7" s="6"/>
      <c r="C7" s="5" t="s">
        <v>8</v>
      </c>
      <c r="D7" s="6"/>
      <c r="E7" s="16" t="s">
        <v>69</v>
      </c>
      <c r="F7">
        <f t="shared" si="0"/>
        <v>139</v>
      </c>
    </row>
    <row r="8" spans="1:6" x14ac:dyDescent="0.25">
      <c r="A8" s="5" t="s">
        <v>8</v>
      </c>
      <c r="B8" s="6"/>
      <c r="C8" s="5" t="s">
        <v>13</v>
      </c>
      <c r="D8" s="6"/>
      <c r="E8" s="16" t="s">
        <v>52</v>
      </c>
      <c r="F8">
        <f t="shared" si="0"/>
        <v>104</v>
      </c>
    </row>
    <row r="9" spans="1:6" ht="45" x14ac:dyDescent="0.25">
      <c r="A9" s="5" t="s">
        <v>8</v>
      </c>
      <c r="B9" s="6"/>
      <c r="C9" s="5" t="s">
        <v>14</v>
      </c>
      <c r="D9" s="6" t="s">
        <v>15</v>
      </c>
      <c r="E9" s="16" t="s">
        <v>60</v>
      </c>
      <c r="F9">
        <f t="shared" si="0"/>
        <v>406</v>
      </c>
    </row>
    <row r="10" spans="1:6" ht="45" x14ac:dyDescent="0.25">
      <c r="A10" s="5" t="s">
        <v>8</v>
      </c>
      <c r="B10" s="6"/>
      <c r="C10" s="5" t="s">
        <v>16</v>
      </c>
      <c r="D10" s="6"/>
      <c r="E10" s="16" t="s">
        <v>61</v>
      </c>
      <c r="F10">
        <f t="shared" si="0"/>
        <v>398</v>
      </c>
    </row>
    <row r="11" spans="1:6" x14ac:dyDescent="0.25">
      <c r="A11" s="5" t="s">
        <v>9</v>
      </c>
      <c r="B11" s="6"/>
      <c r="C11" s="5" t="s">
        <v>13</v>
      </c>
      <c r="D11" s="6"/>
      <c r="E11" s="16" t="s">
        <v>52</v>
      </c>
      <c r="F11">
        <f t="shared" si="0"/>
        <v>104</v>
      </c>
    </row>
    <row r="12" spans="1:6" x14ac:dyDescent="0.25">
      <c r="A12" s="5" t="s">
        <v>9</v>
      </c>
      <c r="B12" s="6"/>
      <c r="C12" s="5" t="s">
        <v>14</v>
      </c>
      <c r="D12" s="6" t="s">
        <v>15</v>
      </c>
      <c r="E12" s="16" t="s">
        <v>62</v>
      </c>
      <c r="F12">
        <f t="shared" si="0"/>
        <v>173</v>
      </c>
    </row>
    <row r="13" spans="1:6" x14ac:dyDescent="0.25">
      <c r="A13" s="5" t="s">
        <v>9</v>
      </c>
      <c r="B13" s="6"/>
      <c r="C13" s="5" t="s">
        <v>16</v>
      </c>
      <c r="D13" s="6"/>
      <c r="E13" s="16" t="s">
        <v>63</v>
      </c>
      <c r="F13">
        <f t="shared" si="0"/>
        <v>161</v>
      </c>
    </row>
    <row r="14" spans="1:6" x14ac:dyDescent="0.25">
      <c r="A14" s="5" t="s">
        <v>10</v>
      </c>
      <c r="B14" s="6" t="s">
        <v>11</v>
      </c>
      <c r="C14" s="5" t="s">
        <v>13</v>
      </c>
      <c r="D14" s="6"/>
      <c r="E14" s="16" t="s">
        <v>53</v>
      </c>
      <c r="F14">
        <f t="shared" si="0"/>
        <v>130</v>
      </c>
    </row>
    <row r="15" spans="1:6" ht="30" x14ac:dyDescent="0.25">
      <c r="A15" s="5" t="s">
        <v>10</v>
      </c>
      <c r="B15" s="6" t="s">
        <v>11</v>
      </c>
      <c r="C15" s="5" t="s">
        <v>14</v>
      </c>
      <c r="D15" s="6" t="s">
        <v>15</v>
      </c>
      <c r="E15" s="16" t="e">
        <f>IF((Sheet1!$F$5-Sheet1!$F$11-Sheet1!$F$14)&lt;=0,$E$26,IF((Sheet1!$F$17-Sheet1!$F$11)/Sheet1!$F$17&gt;=0.1,$E$25,IF((Sheet1!$F$11-Sheet1!$F$17)/Sheet1!$F$17&gt;=0.1,$E$26,IF(ABS(Sheet1!$F$11-Sheet1!$F$17)/Sheet1!$F$17&lt;0.1,$E$27,$E$20))))</f>
        <v>#VALUE!</v>
      </c>
      <c r="F15" t="e">
        <f t="shared" si="0"/>
        <v>#VALUE!</v>
      </c>
    </row>
    <row r="16" spans="1:6" ht="30" x14ac:dyDescent="0.25">
      <c r="A16" s="5" t="s">
        <v>10</v>
      </c>
      <c r="B16" s="6" t="s">
        <v>11</v>
      </c>
      <c r="C16" s="5" t="s">
        <v>16</v>
      </c>
      <c r="D16" s="6"/>
      <c r="E16" s="16" t="s">
        <v>64</v>
      </c>
      <c r="F16">
        <f>LEN(E16)</f>
        <v>231</v>
      </c>
    </row>
    <row r="17" spans="1:9" s="4" customFormat="1" x14ac:dyDescent="0.25">
      <c r="A17" s="5" t="s">
        <v>12</v>
      </c>
      <c r="B17" s="6"/>
      <c r="C17" s="5" t="s">
        <v>13</v>
      </c>
      <c r="D17" s="6"/>
      <c r="E17" s="16" t="s">
        <v>44</v>
      </c>
      <c r="F17">
        <f t="shared" ref="F17:F19" si="1">LEN(E17)</f>
        <v>66</v>
      </c>
    </row>
    <row r="18" spans="1:9" x14ac:dyDescent="0.25">
      <c r="A18" s="5" t="s">
        <v>12</v>
      </c>
      <c r="B18" s="6"/>
      <c r="C18" s="5" t="s">
        <v>14</v>
      </c>
      <c r="D18" s="6" t="s">
        <v>15</v>
      </c>
      <c r="E18" s="16" t="e">
        <f>IF((Sheet1!$F$5-Sheet1!$F$11-Sheet1!$F$14)&lt;=0,$E$33,IF((Sheet1!$F$17-Sheet1!$F$11)/Sheet1!$F$17&gt;=0.1,$E$32,IF((Sheet1!$F$11-Sheet1!$F$17)/Sheet1!$F$17&gt;=0.1,$E$33,IF(ABS(Sheet1!$F$11-Sheet1!$F$17)/Sheet1!$F$17&lt;0.1,$E$34,$E$20))))</f>
        <v>#VALUE!</v>
      </c>
      <c r="F18" t="e">
        <f t="shared" si="1"/>
        <v>#VALUE!</v>
      </c>
    </row>
    <row r="19" spans="1:9" x14ac:dyDescent="0.25">
      <c r="A19" s="5" t="s">
        <v>12</v>
      </c>
      <c r="B19" s="6"/>
      <c r="C19" s="5" t="s">
        <v>16</v>
      </c>
      <c r="D19" s="6"/>
      <c r="E19" s="16" t="e">
        <f>IF((Sheet1!$F$5-Sheet1!$F$11-Sheet1!$F$14)&lt;=0,$E$33,IF((Sheet1!$F$17-Sheet1!$F$11)/Sheet1!$F$17&gt;=0.1,$E$32,IF((Sheet1!$F$11-Sheet1!$F$17)/Sheet1!$F$17&gt;=0.1,$E$33,IF(ABS(Sheet1!$F$11-Sheet1!$F$17)/Sheet1!$F$17&lt;0.1,$E$34,$E$20))))</f>
        <v>#VALUE!</v>
      </c>
      <c r="F19" t="e">
        <f t="shared" si="1"/>
        <v>#VALUE!</v>
      </c>
    </row>
    <row r="20" spans="1:9" x14ac:dyDescent="0.25">
      <c r="A20" s="2" t="s">
        <v>27</v>
      </c>
      <c r="E20" s="18" t="s">
        <v>66</v>
      </c>
    </row>
    <row r="22" spans="1:9" x14ac:dyDescent="0.25">
      <c r="A22" s="15" t="s">
        <v>43</v>
      </c>
      <c r="F22" s="3"/>
      <c r="G22" s="2"/>
      <c r="H22" s="3"/>
      <c r="I22" s="18"/>
    </row>
    <row r="23" spans="1:9" x14ac:dyDescent="0.25">
      <c r="A23" s="2" t="s">
        <v>36</v>
      </c>
      <c r="C23" s="2" t="s">
        <v>35</v>
      </c>
      <c r="E23" s="18" t="s">
        <v>32</v>
      </c>
    </row>
    <row r="24" spans="1:9" x14ac:dyDescent="0.25">
      <c r="A24" s="2" t="s">
        <v>38</v>
      </c>
      <c r="C24" s="2" t="s">
        <v>37</v>
      </c>
    </row>
    <row r="25" spans="1:9" ht="30" x14ac:dyDescent="0.25">
      <c r="A25" s="2" t="s">
        <v>31</v>
      </c>
      <c r="C25" s="2" t="s">
        <v>30</v>
      </c>
      <c r="E25" s="16" t="s">
        <v>54</v>
      </c>
      <c r="F25">
        <f t="shared" ref="F25:F27" si="2">LEN(E25)</f>
        <v>250</v>
      </c>
    </row>
    <row r="26" spans="1:9" ht="30" x14ac:dyDescent="0.25">
      <c r="A26" s="2" t="s">
        <v>34</v>
      </c>
      <c r="C26" s="2" t="s">
        <v>33</v>
      </c>
      <c r="E26" s="16" t="s">
        <v>59</v>
      </c>
      <c r="F26">
        <f t="shared" si="2"/>
        <v>257</v>
      </c>
    </row>
    <row r="27" spans="1:9" ht="30" x14ac:dyDescent="0.25">
      <c r="A27" s="2" t="s">
        <v>40</v>
      </c>
      <c r="C27" s="2" t="s">
        <v>39</v>
      </c>
      <c r="E27" s="16" t="s">
        <v>55</v>
      </c>
      <c r="F27">
        <f t="shared" si="2"/>
        <v>238</v>
      </c>
    </row>
    <row r="29" spans="1:9" ht="32.25" customHeight="1" x14ac:dyDescent="0.25">
      <c r="A29" s="15" t="s">
        <v>42</v>
      </c>
    </row>
    <row r="30" spans="1:9" x14ac:dyDescent="0.25">
      <c r="A30" s="2" t="s">
        <v>36</v>
      </c>
      <c r="C30" s="2" t="s">
        <v>35</v>
      </c>
      <c r="E30" s="18" t="s">
        <v>32</v>
      </c>
    </row>
    <row r="31" spans="1:9" x14ac:dyDescent="0.25">
      <c r="A31" s="2" t="s">
        <v>38</v>
      </c>
      <c r="C31" s="2" t="s">
        <v>37</v>
      </c>
    </row>
    <row r="32" spans="1:9" ht="30" x14ac:dyDescent="0.25">
      <c r="A32" s="2" t="s">
        <v>31</v>
      </c>
      <c r="C32" s="2" t="s">
        <v>30</v>
      </c>
      <c r="E32" s="16" t="s">
        <v>56</v>
      </c>
      <c r="F32">
        <f t="shared" ref="F32:F34" si="3">LEN(E32)</f>
        <v>226</v>
      </c>
    </row>
    <row r="33" spans="1:6" ht="30" x14ac:dyDescent="0.25">
      <c r="A33" s="2" t="s">
        <v>34</v>
      </c>
      <c r="C33" s="2" t="s">
        <v>33</v>
      </c>
      <c r="E33" s="16" t="s">
        <v>57</v>
      </c>
      <c r="F33">
        <f t="shared" si="3"/>
        <v>303</v>
      </c>
    </row>
    <row r="34" spans="1:6" ht="30" x14ac:dyDescent="0.25">
      <c r="A34" s="2" t="s">
        <v>40</v>
      </c>
      <c r="C34" s="2" t="s">
        <v>39</v>
      </c>
      <c r="E34" s="16" t="s">
        <v>58</v>
      </c>
      <c r="F34">
        <f t="shared" si="3"/>
        <v>226</v>
      </c>
    </row>
    <row r="38" spans="1:6" x14ac:dyDescent="0.25">
      <c r="A38" s="7" t="s">
        <v>17</v>
      </c>
    </row>
    <row r="39" spans="1:6" x14ac:dyDescent="0.25">
      <c r="A39" s="7" t="s">
        <v>18</v>
      </c>
    </row>
    <row r="40" spans="1:6" x14ac:dyDescent="0.25">
      <c r="A40" s="7" t="s">
        <v>19</v>
      </c>
    </row>
    <row r="41" spans="1:6" x14ac:dyDescent="0.25">
      <c r="A41" s="7" t="s">
        <v>20</v>
      </c>
    </row>
    <row r="42" spans="1:6" x14ac:dyDescent="0.25">
      <c r="A42" s="7" t="s">
        <v>21</v>
      </c>
    </row>
    <row r="43" spans="1:6" x14ac:dyDescent="0.25">
      <c r="A43" s="7" t="s">
        <v>22</v>
      </c>
    </row>
    <row r="44" spans="1:6" x14ac:dyDescent="0.25">
      <c r="A44" s="8" t="s">
        <v>23</v>
      </c>
    </row>
  </sheetData>
  <mergeCells count="3">
    <mergeCell ref="A2:B2"/>
    <mergeCell ref="C2:D2"/>
    <mergeCell ref="E2:E3"/>
  </mergeCells>
  <pageMargins left="0.7" right="0.7" top="0.75" bottom="0.75" header="0.3" footer="0.3"/>
  <pageSetup orientation="portrait" r:id="rId1"/>
</worksheet>
</file>

<file path=docMetadata/LabelInfo.xml><?xml version="1.0" encoding="utf-8"?>
<clbl:labelList xmlns:clbl="http://schemas.microsoft.com/office/2020/mipLabelMetadata">
  <clbl:label id="{20b4933b-baad-433c-9c02-70edcc7559c6}" enabled="0" method="" siteId="{20b4933b-baad-433c-9c02-70edcc7559c6}" removed="1"/>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Sheet1</vt:lpstr>
      <vt:lpstr>Action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Radon Contribution Calculator</dc:title>
  <dc:creator>Vermont Department of Health</dc:creator>
  <cp:lastPrinted>2016-08-09T16:20:08Z</cp:lastPrinted>
  <dcterms:created xsi:type="dcterms:W3CDTF">2016-06-07T16:00:47Z</dcterms:created>
  <dcterms:modified xsi:type="dcterms:W3CDTF">2025-09-22T18:46:25Z</dcterms:modified>
</cp:coreProperties>
</file>